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gusv\Desktop\Estudio\Tesis\Csv\Excel_Files\"/>
    </mc:Choice>
  </mc:AlternateContent>
  <xr:revisionPtr revIDLastSave="0" documentId="8_{15EB3CAD-D88F-4DFC-9488-9876E72486C9}" xr6:coauthVersionLast="47" xr6:coauthVersionMax="47" xr10:uidLastSave="{00000000-0000-0000-0000-000000000000}"/>
  <bookViews>
    <workbookView xWindow="11424" yWindow="0" windowWidth="11712" windowHeight="12336" firstSheet="3" activeTab="4" xr2:uid="{A4D4C8EB-0CC3-4C18-8053-DB933D6CB796}"/>
  </bookViews>
  <sheets>
    <sheet name="Diesel" sheetId="6" r:id="rId1"/>
    <sheet name="LNG" sheetId="1" r:id="rId2"/>
    <sheet name="BioLNG" sheetId="2" r:id="rId3"/>
    <sheet name="HVO100" sheetId="3" r:id="rId4"/>
    <sheet name="Electricity" sheetId="4" r:id="rId5"/>
    <sheet name="Hydrogen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F29" i="7"/>
  <c r="F28" i="7"/>
  <c r="F27" i="7"/>
  <c r="F26" i="7"/>
  <c r="F25" i="7"/>
  <c r="F23" i="7"/>
  <c r="F22" i="7"/>
  <c r="F20" i="7"/>
  <c r="F19" i="7"/>
  <c r="F18" i="7"/>
  <c r="F16" i="7"/>
  <c r="F14" i="7"/>
  <c r="F13" i="7"/>
  <c r="F9" i="7"/>
  <c r="F8" i="7"/>
  <c r="F7" i="7"/>
  <c r="F27" i="6"/>
  <c r="F26" i="6"/>
  <c r="F25" i="6"/>
  <c r="F24" i="6"/>
  <c r="F23" i="6"/>
  <c r="F21" i="6"/>
  <c r="F20" i="6"/>
  <c r="F18" i="6"/>
  <c r="F17" i="6"/>
  <c r="F15" i="6"/>
  <c r="F13" i="6"/>
  <c r="F12" i="6"/>
  <c r="F8" i="6"/>
  <c r="F7" i="6"/>
  <c r="F9" i="4"/>
  <c r="F16" i="4"/>
  <c r="F29" i="4"/>
  <c r="F28" i="4"/>
  <c r="F27" i="4"/>
  <c r="F26" i="4"/>
  <c r="F25" i="4"/>
  <c r="F23" i="4"/>
  <c r="F22" i="4"/>
  <c r="F20" i="4"/>
  <c r="F19" i="4"/>
  <c r="F18" i="4"/>
  <c r="F14" i="4"/>
  <c r="F8" i="4"/>
  <c r="F7" i="4"/>
  <c r="F8" i="1"/>
  <c r="F27" i="3"/>
  <c r="F26" i="3"/>
  <c r="F25" i="3"/>
  <c r="F24" i="3"/>
  <c r="F23" i="3"/>
  <c r="F21" i="3"/>
  <c r="F20" i="3"/>
  <c r="F18" i="3"/>
  <c r="F17" i="3"/>
  <c r="F15" i="3"/>
  <c r="F13" i="3"/>
  <c r="F12" i="3"/>
  <c r="F8" i="3"/>
  <c r="F7" i="3"/>
  <c r="F28" i="2"/>
  <c r="F27" i="2"/>
  <c r="F26" i="2"/>
  <c r="F25" i="2"/>
  <c r="F24" i="2"/>
  <c r="F22" i="2"/>
  <c r="F21" i="2"/>
  <c r="F19" i="2"/>
  <c r="F18" i="2"/>
  <c r="F17" i="2"/>
  <c r="F15" i="2"/>
  <c r="F13" i="2"/>
  <c r="F12" i="2"/>
  <c r="F8" i="2"/>
  <c r="F7" i="2"/>
  <c r="F24" i="1"/>
  <c r="F28" i="1"/>
  <c r="F27" i="1"/>
  <c r="F26" i="1"/>
  <c r="F25" i="1"/>
  <c r="F22" i="1"/>
  <c r="F21" i="1"/>
  <c r="F19" i="1"/>
  <c r="F18" i="1"/>
  <c r="F17" i="1"/>
  <c r="F15" i="1"/>
  <c r="F13" i="1"/>
  <c r="F12" i="1"/>
  <c r="F7" i="1"/>
  <c r="F30" i="7" l="1"/>
  <c r="F28" i="6"/>
  <c r="F30" i="4"/>
  <c r="F28" i="3"/>
  <c r="F29" i="2"/>
  <c r="F29" i="1"/>
</calcChain>
</file>

<file path=xl/sharedStrings.xml><?xml version="1.0" encoding="utf-8"?>
<sst xmlns="http://schemas.openxmlformats.org/spreadsheetml/2006/main" count="180" uniqueCount="36">
  <si>
    <t>CATEGORY</t>
  </si>
  <si>
    <t>Annual Cost</t>
  </si>
  <si>
    <t>Years of Use</t>
  </si>
  <si>
    <t>Annual KM</t>
  </si>
  <si>
    <t>Cost per KM</t>
  </si>
  <si>
    <t>PURCHASE</t>
  </si>
  <si>
    <t>Vehicle Purchase</t>
  </si>
  <si>
    <t>Semi-Trailer Purchase</t>
  </si>
  <si>
    <t>FUEL</t>
  </si>
  <si>
    <t>MAINTENANCE</t>
  </si>
  <si>
    <t>Vehicle Maintenance</t>
  </si>
  <si>
    <t>Semi-Trailer Maintenance</t>
  </si>
  <si>
    <t>TIRES</t>
  </si>
  <si>
    <t>Tires for Vehicle and Semi-Trailer</t>
  </si>
  <si>
    <t>ROAD TAXES</t>
  </si>
  <si>
    <t>Vehicle Road Tax</t>
  </si>
  <si>
    <t>Towable Mass Tax</t>
  </si>
  <si>
    <t>INSURANCE</t>
  </si>
  <si>
    <t>DEPRECIATION</t>
  </si>
  <si>
    <t>Vehicle Depreciation</t>
  </si>
  <si>
    <t>Semi-Trailer Depreciation</t>
  </si>
  <si>
    <t>SALARY</t>
  </si>
  <si>
    <t>Base Salary</t>
  </si>
  <si>
    <t>Overtime/Night/Holiday</t>
  </si>
  <si>
    <t>TOLLS</t>
  </si>
  <si>
    <t>STRUCTURE</t>
  </si>
  <si>
    <t>FEES</t>
  </si>
  <si>
    <t>TOTAL</t>
  </si>
  <si>
    <t>LNG</t>
  </si>
  <si>
    <t>HVO100</t>
  </si>
  <si>
    <t>BioLNG</t>
  </si>
  <si>
    <t>Incentives</t>
  </si>
  <si>
    <t>Electricity</t>
  </si>
  <si>
    <t>Diesel</t>
  </si>
  <si>
    <t>Base Data</t>
  </si>
  <si>
    <t>Hydrogen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</si>
</sst>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73" formatCode="_-[$€-2]\ * #,##0.00_-;\-[$€-2]\ * #,##0.00_-;_-[$€-2]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AD57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8F9FC"/>
        <bgColor indexed="64"/>
      </patternFill>
    </fill>
    <fill>
      <patternFill patternType="solid">
        <fgColor rgb="FFF78BFA"/>
        <bgColor indexed="64"/>
      </patternFill>
    </fill>
    <fill>
      <patternFill patternType="solid">
        <fgColor rgb="FFE9E08B"/>
        <bgColor indexed="64"/>
      </patternFill>
    </fill>
    <fill>
      <patternFill patternType="solid">
        <fgColor rgb="FFE0EA16"/>
        <bgColor indexed="64"/>
      </patternFill>
    </fill>
    <fill>
      <patternFill patternType="solid">
        <fgColor rgb="FFACDCA6"/>
        <bgColor indexed="64"/>
      </patternFill>
    </fill>
    <fill>
      <patternFill patternType="solid">
        <fgColor rgb="FF9DE79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173" fontId="2" fillId="0" borderId="1" xfId="1" applyNumberFormat="1" applyFont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left"/>
    </xf>
    <xf numFmtId="0" fontId="2" fillId="13" borderId="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9DE79B"/>
      <color rgb="FFACDCA6"/>
      <color rgb="FFE0EA16"/>
      <color rgb="FFE6EB15"/>
      <color rgb="FFE9E08B"/>
      <color rgb="FFF78BFA"/>
      <color rgb="FF78F9FC"/>
      <color rgb="FFFAD5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DBB3F-E1BB-4226-8225-4750E4BDF46F}">
  <dimension ref="B2:F28"/>
  <sheetViews>
    <sheetView showGridLines="0" zoomScale="70" zoomScaleNormal="70" workbookViewId="0">
      <selection activeCell="H17" sqref="H17"/>
    </sheetView>
  </sheetViews>
  <sheetFormatPr baseColWidth="10" defaultRowHeight="14.4" x14ac:dyDescent="0.3"/>
  <cols>
    <col min="2" max="2" width="21.33203125" customWidth="1"/>
  </cols>
  <sheetData>
    <row r="2" spans="2:6" ht="18" x14ac:dyDescent="0.35">
      <c r="B2" s="1" t="s">
        <v>34</v>
      </c>
      <c r="C2" s="1"/>
      <c r="D2" s="1"/>
    </row>
    <row r="5" spans="2:6" x14ac:dyDescent="0.3">
      <c r="B5" s="15" t="s">
        <v>0</v>
      </c>
      <c r="C5" s="15" t="s">
        <v>1</v>
      </c>
      <c r="D5" s="15" t="s">
        <v>2</v>
      </c>
      <c r="E5" s="15" t="s">
        <v>3</v>
      </c>
      <c r="F5" s="15" t="s">
        <v>4</v>
      </c>
    </row>
    <row r="6" spans="2:6" x14ac:dyDescent="0.3">
      <c r="B6" s="14" t="s">
        <v>5</v>
      </c>
      <c r="C6" s="2"/>
      <c r="D6" s="2"/>
      <c r="E6" s="2"/>
      <c r="F6" s="7"/>
    </row>
    <row r="7" spans="2:6" x14ac:dyDescent="0.3">
      <c r="B7" s="2" t="s">
        <v>6</v>
      </c>
      <c r="C7" s="3">
        <v>110000</v>
      </c>
      <c r="D7" s="2">
        <v>6</v>
      </c>
      <c r="E7" s="3">
        <v>140000</v>
      </c>
      <c r="F7" s="7">
        <f>C7/D7/E7</f>
        <v>0.13095238095238093</v>
      </c>
    </row>
    <row r="8" spans="2:6" x14ac:dyDescent="0.3">
      <c r="B8" s="2" t="s">
        <v>7</v>
      </c>
      <c r="C8" s="3">
        <v>95000</v>
      </c>
      <c r="D8" s="2">
        <v>10</v>
      </c>
      <c r="E8" s="3">
        <v>100000</v>
      </c>
      <c r="F8" s="7">
        <f>C8/D8/E8</f>
        <v>9.5000000000000001E-2</v>
      </c>
    </row>
    <row r="9" spans="2:6" x14ac:dyDescent="0.3">
      <c r="B9" s="14" t="s">
        <v>8</v>
      </c>
      <c r="C9" s="2"/>
      <c r="D9" s="2"/>
      <c r="E9" s="2"/>
      <c r="F9" s="7"/>
    </row>
    <row r="10" spans="2:6" x14ac:dyDescent="0.3">
      <c r="B10" s="2" t="s">
        <v>33</v>
      </c>
      <c r="C10" s="2"/>
      <c r="D10" s="2"/>
      <c r="E10" s="2"/>
      <c r="F10" s="7">
        <v>0.59699999999999998</v>
      </c>
    </row>
    <row r="11" spans="2:6" x14ac:dyDescent="0.3">
      <c r="B11" s="14" t="s">
        <v>9</v>
      </c>
      <c r="C11" s="2"/>
      <c r="D11" s="2"/>
      <c r="E11" s="2"/>
      <c r="F11" s="7"/>
    </row>
    <row r="12" spans="2:6" x14ac:dyDescent="0.3">
      <c r="B12" s="2" t="s">
        <v>10</v>
      </c>
      <c r="C12" s="3">
        <v>3500</v>
      </c>
      <c r="D12" s="2">
        <v>0.8</v>
      </c>
      <c r="E12" s="3">
        <v>100000</v>
      </c>
      <c r="F12" s="7">
        <f>C12*D12/E12</f>
        <v>2.8000000000000001E-2</v>
      </c>
    </row>
    <row r="13" spans="2:6" ht="28.8" x14ac:dyDescent="0.3">
      <c r="B13" s="2" t="s">
        <v>11</v>
      </c>
      <c r="C13" s="3">
        <v>1500</v>
      </c>
      <c r="D13" s="2"/>
      <c r="E13" s="3">
        <v>100000</v>
      </c>
      <c r="F13" s="7">
        <f>C13/E13</f>
        <v>1.4999999999999999E-2</v>
      </c>
    </row>
    <row r="14" spans="2:6" x14ac:dyDescent="0.3">
      <c r="B14" s="14" t="s">
        <v>12</v>
      </c>
      <c r="C14" s="2"/>
      <c r="D14" s="2"/>
      <c r="E14" s="2"/>
      <c r="F14" s="7"/>
    </row>
    <row r="15" spans="2:6" ht="28.8" x14ac:dyDescent="0.3">
      <c r="B15" s="2" t="s">
        <v>13</v>
      </c>
      <c r="C15" s="3">
        <v>5000</v>
      </c>
      <c r="D15" s="2"/>
      <c r="E15" s="3">
        <v>100000</v>
      </c>
      <c r="F15" s="7">
        <f>C15/E15</f>
        <v>0.05</v>
      </c>
    </row>
    <row r="16" spans="2:6" x14ac:dyDescent="0.3">
      <c r="B16" s="14" t="s">
        <v>14</v>
      </c>
      <c r="C16" s="2"/>
      <c r="D16" s="2"/>
      <c r="E16" s="2"/>
      <c r="F16" s="7"/>
    </row>
    <row r="17" spans="2:6" x14ac:dyDescent="0.3">
      <c r="B17" s="2" t="s">
        <v>15</v>
      </c>
      <c r="C17" s="3">
        <v>2500</v>
      </c>
      <c r="D17" s="2"/>
      <c r="E17" s="3">
        <v>100000</v>
      </c>
      <c r="F17" s="7">
        <f>C17/E17</f>
        <v>2.5000000000000001E-2</v>
      </c>
    </row>
    <row r="18" spans="2:6" x14ac:dyDescent="0.3">
      <c r="B18" s="14" t="s">
        <v>17</v>
      </c>
      <c r="C18" s="3">
        <v>5000</v>
      </c>
      <c r="D18" s="2"/>
      <c r="E18" s="3">
        <v>100000</v>
      </c>
      <c r="F18" s="7">
        <f>C18/E18</f>
        <v>0.05</v>
      </c>
    </row>
    <row r="19" spans="2:6" x14ac:dyDescent="0.3">
      <c r="B19" s="14" t="s">
        <v>18</v>
      </c>
      <c r="C19" s="2"/>
      <c r="D19" s="2"/>
      <c r="E19" s="2"/>
      <c r="F19" s="7"/>
    </row>
    <row r="20" spans="2:6" x14ac:dyDescent="0.3">
      <c r="B20" s="2" t="s">
        <v>19</v>
      </c>
      <c r="C20" s="3">
        <v>110000</v>
      </c>
      <c r="D20" s="2">
        <v>6</v>
      </c>
      <c r="E20" s="3">
        <v>100000</v>
      </c>
      <c r="F20" s="7">
        <f>-C20/D20/E20</f>
        <v>-0.18333333333333332</v>
      </c>
    </row>
    <row r="21" spans="2:6" ht="28.8" x14ac:dyDescent="0.3">
      <c r="B21" s="2" t="s">
        <v>20</v>
      </c>
      <c r="C21" s="3">
        <v>95000</v>
      </c>
      <c r="D21" s="2">
        <v>10</v>
      </c>
      <c r="E21" s="3">
        <v>100000</v>
      </c>
      <c r="F21" s="7">
        <f>-C21/D21/E21</f>
        <v>-9.5000000000000001E-2</v>
      </c>
    </row>
    <row r="22" spans="2:6" x14ac:dyDescent="0.3">
      <c r="B22" s="14" t="s">
        <v>21</v>
      </c>
      <c r="C22" s="2"/>
      <c r="D22" s="2"/>
      <c r="E22" s="2"/>
      <c r="F22" s="7"/>
    </row>
    <row r="23" spans="2:6" x14ac:dyDescent="0.3">
      <c r="B23" s="2" t="s">
        <v>22</v>
      </c>
      <c r="C23" s="3">
        <v>55000</v>
      </c>
      <c r="D23" s="2">
        <v>1.5</v>
      </c>
      <c r="E23" s="3">
        <v>100000</v>
      </c>
      <c r="F23" s="7">
        <f>C23*D23/E23</f>
        <v>0.82499999999999996</v>
      </c>
    </row>
    <row r="24" spans="2:6" x14ac:dyDescent="0.3">
      <c r="B24" s="2" t="s">
        <v>23</v>
      </c>
      <c r="C24" s="3">
        <v>3500</v>
      </c>
      <c r="D24" s="2"/>
      <c r="E24" s="3">
        <v>100000</v>
      </c>
      <c r="F24" s="7">
        <f>C24/E24</f>
        <v>3.5000000000000003E-2</v>
      </c>
    </row>
    <row r="25" spans="2:6" x14ac:dyDescent="0.3">
      <c r="B25" s="14" t="s">
        <v>24</v>
      </c>
      <c r="C25" s="3">
        <v>19000</v>
      </c>
      <c r="D25" s="2"/>
      <c r="E25" s="3">
        <v>100000</v>
      </c>
      <c r="F25" s="7">
        <f>C25/E25</f>
        <v>0.19</v>
      </c>
    </row>
    <row r="26" spans="2:6" x14ac:dyDescent="0.3">
      <c r="B26" s="14" t="s">
        <v>25</v>
      </c>
      <c r="C26" s="3">
        <v>6000</v>
      </c>
      <c r="D26" s="2"/>
      <c r="E26" s="3">
        <v>100000</v>
      </c>
      <c r="F26" s="7">
        <f>C26/E26</f>
        <v>0.06</v>
      </c>
    </row>
    <row r="27" spans="2:6" x14ac:dyDescent="0.3">
      <c r="B27" s="14" t="s">
        <v>26</v>
      </c>
      <c r="C27" s="3">
        <v>8000</v>
      </c>
      <c r="D27" s="2"/>
      <c r="E27" s="3">
        <v>100000</v>
      </c>
      <c r="F27" s="7">
        <f>C27/E27</f>
        <v>0.08</v>
      </c>
    </row>
    <row r="28" spans="2:6" x14ac:dyDescent="0.3">
      <c r="B28" s="14" t="s">
        <v>27</v>
      </c>
      <c r="C28" s="2"/>
      <c r="D28" s="2"/>
      <c r="E28" s="2"/>
      <c r="F28" s="13">
        <f>SUM(F6:F27)</f>
        <v>1.9026190476190477</v>
      </c>
    </row>
  </sheetData>
  <mergeCells count="1"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EA995-69FE-4C4D-A8A3-AC2DA9829287}">
  <dimension ref="B2:F29"/>
  <sheetViews>
    <sheetView showGridLines="0" zoomScale="70" zoomScaleNormal="70" workbookViewId="0">
      <selection activeCell="B3" sqref="B3"/>
    </sheetView>
  </sheetViews>
  <sheetFormatPr baseColWidth="10" defaultRowHeight="14.4" x14ac:dyDescent="0.3"/>
  <cols>
    <col min="2" max="2" width="21.33203125" customWidth="1"/>
  </cols>
  <sheetData>
    <row r="2" spans="2:6" ht="18" x14ac:dyDescent="0.35">
      <c r="B2" s="1" t="s">
        <v>34</v>
      </c>
      <c r="C2" s="1"/>
      <c r="D2" s="1"/>
    </row>
    <row r="5" spans="2:6" x14ac:dyDescent="0.3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</row>
    <row r="6" spans="2:6" x14ac:dyDescent="0.3">
      <c r="B6" s="9" t="s">
        <v>5</v>
      </c>
      <c r="C6" s="2"/>
      <c r="D6" s="2"/>
      <c r="E6" s="2"/>
      <c r="F6" s="7"/>
    </row>
    <row r="7" spans="2:6" x14ac:dyDescent="0.3">
      <c r="B7" s="2" t="s">
        <v>6</v>
      </c>
      <c r="C7" s="3">
        <v>150000</v>
      </c>
      <c r="D7" s="2">
        <v>6</v>
      </c>
      <c r="E7" s="3">
        <v>130000</v>
      </c>
      <c r="F7" s="7">
        <f>C7/D7/E7</f>
        <v>0.19230769230769232</v>
      </c>
    </row>
    <row r="8" spans="2:6" x14ac:dyDescent="0.3">
      <c r="B8" s="2" t="s">
        <v>7</v>
      </c>
      <c r="C8" s="3">
        <v>95000</v>
      </c>
      <c r="D8" s="2">
        <v>10</v>
      </c>
      <c r="E8" s="3">
        <v>100000</v>
      </c>
      <c r="F8" s="7">
        <f>C8/D8/E8</f>
        <v>9.5000000000000001E-2</v>
      </c>
    </row>
    <row r="9" spans="2:6" x14ac:dyDescent="0.3">
      <c r="B9" s="9" t="s">
        <v>8</v>
      </c>
      <c r="C9" s="2"/>
      <c r="D9" s="2"/>
      <c r="E9" s="2"/>
      <c r="F9" s="7"/>
    </row>
    <row r="10" spans="2:6" x14ac:dyDescent="0.3">
      <c r="B10" s="2" t="s">
        <v>28</v>
      </c>
      <c r="C10" s="2"/>
      <c r="D10" s="2"/>
      <c r="E10" s="2"/>
      <c r="F10" s="7">
        <v>0.41599999999999998</v>
      </c>
    </row>
    <row r="11" spans="2:6" x14ac:dyDescent="0.3">
      <c r="B11" s="9" t="s">
        <v>9</v>
      </c>
      <c r="C11" s="2"/>
      <c r="D11" s="2"/>
      <c r="E11" s="2"/>
      <c r="F11" s="7"/>
    </row>
    <row r="12" spans="2:6" x14ac:dyDescent="0.3">
      <c r="B12" s="2" t="s">
        <v>10</v>
      </c>
      <c r="C12" s="3">
        <v>3500</v>
      </c>
      <c r="D12" s="2">
        <v>0.8</v>
      </c>
      <c r="E12" s="3">
        <v>100000</v>
      </c>
      <c r="F12" s="7">
        <f>C12*D12/E12</f>
        <v>2.8000000000000001E-2</v>
      </c>
    </row>
    <row r="13" spans="2:6" ht="28.8" x14ac:dyDescent="0.3">
      <c r="B13" s="2" t="s">
        <v>11</v>
      </c>
      <c r="C13" s="3">
        <v>1500</v>
      </c>
      <c r="D13" s="2"/>
      <c r="E13" s="3">
        <v>100000</v>
      </c>
      <c r="F13" s="7">
        <f>C13/E13</f>
        <v>1.4999999999999999E-2</v>
      </c>
    </row>
    <row r="14" spans="2:6" x14ac:dyDescent="0.3">
      <c r="B14" s="9" t="s">
        <v>12</v>
      </c>
      <c r="C14" s="2"/>
      <c r="D14" s="2"/>
      <c r="E14" s="2"/>
      <c r="F14" s="7"/>
    </row>
    <row r="15" spans="2:6" ht="28.8" x14ac:dyDescent="0.3">
      <c r="B15" s="2" t="s">
        <v>13</v>
      </c>
      <c r="C15" s="3">
        <v>5000</v>
      </c>
      <c r="D15" s="2"/>
      <c r="E15" s="3">
        <v>100000</v>
      </c>
      <c r="F15" s="7">
        <f>C15/E15</f>
        <v>0.05</v>
      </c>
    </row>
    <row r="16" spans="2:6" x14ac:dyDescent="0.3">
      <c r="B16" s="9" t="s">
        <v>14</v>
      </c>
      <c r="C16" s="2"/>
      <c r="D16" s="2"/>
      <c r="E16" s="2"/>
      <c r="F16" s="7"/>
    </row>
    <row r="17" spans="2:6" x14ac:dyDescent="0.3">
      <c r="B17" s="2" t="s">
        <v>15</v>
      </c>
      <c r="C17" s="3">
        <v>2300</v>
      </c>
      <c r="D17" s="2"/>
      <c r="E17" s="3">
        <v>100000</v>
      </c>
      <c r="F17" s="7">
        <f>C17/E17</f>
        <v>2.3E-2</v>
      </c>
    </row>
    <row r="18" spans="2:6" x14ac:dyDescent="0.3">
      <c r="B18" s="2" t="s">
        <v>16</v>
      </c>
      <c r="C18" s="2">
        <v>300</v>
      </c>
      <c r="D18" s="2"/>
      <c r="E18" s="3">
        <v>100000</v>
      </c>
      <c r="F18" s="7">
        <f>C18/E18</f>
        <v>3.0000000000000001E-3</v>
      </c>
    </row>
    <row r="19" spans="2:6" x14ac:dyDescent="0.3">
      <c r="B19" s="9" t="s">
        <v>17</v>
      </c>
      <c r="C19" s="3">
        <v>8500</v>
      </c>
      <c r="D19" s="2"/>
      <c r="E19" s="3">
        <v>100000</v>
      </c>
      <c r="F19" s="7">
        <f>C19/E19</f>
        <v>8.5000000000000006E-2</v>
      </c>
    </row>
    <row r="20" spans="2:6" x14ac:dyDescent="0.3">
      <c r="B20" s="9" t="s">
        <v>18</v>
      </c>
      <c r="C20" s="2"/>
      <c r="D20" s="2"/>
      <c r="E20" s="2"/>
      <c r="F20" s="7"/>
    </row>
    <row r="21" spans="2:6" x14ac:dyDescent="0.3">
      <c r="B21" s="2" t="s">
        <v>19</v>
      </c>
      <c r="C21" s="3">
        <v>150000</v>
      </c>
      <c r="D21" s="2">
        <v>6</v>
      </c>
      <c r="E21" s="3">
        <v>100000</v>
      </c>
      <c r="F21" s="7">
        <f>-C21/D21/E21</f>
        <v>-0.25</v>
      </c>
    </row>
    <row r="22" spans="2:6" ht="28.8" x14ac:dyDescent="0.3">
      <c r="B22" s="2" t="s">
        <v>20</v>
      </c>
      <c r="C22" s="3">
        <v>95000</v>
      </c>
      <c r="D22" s="2">
        <v>10</v>
      </c>
      <c r="E22" s="3">
        <v>100000</v>
      </c>
      <c r="F22" s="7">
        <f>-C22/D22/E22</f>
        <v>-9.5000000000000001E-2</v>
      </c>
    </row>
    <row r="23" spans="2:6" x14ac:dyDescent="0.3">
      <c r="B23" s="9" t="s">
        <v>21</v>
      </c>
      <c r="C23" s="2"/>
      <c r="D23" s="2"/>
      <c r="E23" s="2"/>
      <c r="F23" s="7"/>
    </row>
    <row r="24" spans="2:6" x14ac:dyDescent="0.3">
      <c r="B24" s="2" t="s">
        <v>22</v>
      </c>
      <c r="C24" s="3">
        <v>55000</v>
      </c>
      <c r="D24" s="2">
        <v>1.5</v>
      </c>
      <c r="E24" s="3">
        <v>100000</v>
      </c>
      <c r="F24" s="7">
        <f>C24*D24/E24</f>
        <v>0.82499999999999996</v>
      </c>
    </row>
    <row r="25" spans="2:6" x14ac:dyDescent="0.3">
      <c r="B25" s="2" t="s">
        <v>23</v>
      </c>
      <c r="C25" s="3">
        <v>3500</v>
      </c>
      <c r="D25" s="2"/>
      <c r="E25" s="3">
        <v>100000</v>
      </c>
      <c r="F25" s="7">
        <f>C25/E25</f>
        <v>3.5000000000000003E-2</v>
      </c>
    </row>
    <row r="26" spans="2:6" x14ac:dyDescent="0.3">
      <c r="B26" s="9" t="s">
        <v>24</v>
      </c>
      <c r="C26" s="3">
        <v>19000</v>
      </c>
      <c r="D26" s="2"/>
      <c r="E26" s="3">
        <v>100000</v>
      </c>
      <c r="F26" s="7">
        <f>C26/E26</f>
        <v>0.19</v>
      </c>
    </row>
    <row r="27" spans="2:6" x14ac:dyDescent="0.3">
      <c r="B27" s="9" t="s">
        <v>25</v>
      </c>
      <c r="C27" s="3">
        <v>8000</v>
      </c>
      <c r="D27" s="2"/>
      <c r="E27" s="3">
        <v>100000</v>
      </c>
      <c r="F27" s="7">
        <f>C27/E27</f>
        <v>0.08</v>
      </c>
    </row>
    <row r="28" spans="2:6" x14ac:dyDescent="0.3">
      <c r="B28" s="9" t="s">
        <v>26</v>
      </c>
      <c r="C28" s="3">
        <v>7000</v>
      </c>
      <c r="D28" s="2"/>
      <c r="E28" s="3">
        <v>100000</v>
      </c>
      <c r="F28" s="7">
        <f>C28/E28</f>
        <v>7.0000000000000007E-2</v>
      </c>
    </row>
    <row r="29" spans="2:6" x14ac:dyDescent="0.3">
      <c r="B29" s="9" t="s">
        <v>27</v>
      </c>
      <c r="C29" s="2"/>
      <c r="D29" s="2"/>
      <c r="E29" s="2"/>
      <c r="F29" s="13">
        <f>SUM(F6:F28)</f>
        <v>1.7623076923076924</v>
      </c>
    </row>
  </sheetData>
  <mergeCells count="1"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BD95F-77DF-49E5-9091-0E0B51E8E13E}">
  <dimension ref="B2:F29"/>
  <sheetViews>
    <sheetView showGridLines="0" zoomScale="70" zoomScaleNormal="70" workbookViewId="0">
      <selection activeCell="A4" sqref="A4:XFD5"/>
    </sheetView>
  </sheetViews>
  <sheetFormatPr baseColWidth="10" defaultRowHeight="14.4" x14ac:dyDescent="0.3"/>
  <cols>
    <col min="2" max="2" width="22.6640625" customWidth="1"/>
    <col min="3" max="3" width="12" bestFit="1" customWidth="1"/>
    <col min="4" max="4" width="10.88671875" bestFit="1" customWidth="1"/>
    <col min="5" max="5" width="9.5546875" bestFit="1" customWidth="1"/>
    <col min="6" max="6" width="11.5546875" customWidth="1"/>
  </cols>
  <sheetData>
    <row r="2" spans="2:6" ht="18" x14ac:dyDescent="0.35">
      <c r="B2" s="1" t="s">
        <v>34</v>
      </c>
      <c r="C2" s="1"/>
      <c r="D2" s="1"/>
    </row>
    <row r="5" spans="2:6" x14ac:dyDescent="0.3"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</row>
    <row r="6" spans="2:6" x14ac:dyDescent="0.3">
      <c r="B6" s="10" t="s">
        <v>5</v>
      </c>
      <c r="C6" s="2"/>
      <c r="D6" s="2"/>
      <c r="E6" s="2"/>
      <c r="F6" s="7"/>
    </row>
    <row r="7" spans="2:6" x14ac:dyDescent="0.3">
      <c r="B7" s="2" t="s">
        <v>6</v>
      </c>
      <c r="C7" s="3">
        <v>150000</v>
      </c>
      <c r="D7" s="2">
        <v>6</v>
      </c>
      <c r="E7" s="3">
        <v>130000</v>
      </c>
      <c r="F7" s="7">
        <f>C7/D7/E7</f>
        <v>0.19230769230769232</v>
      </c>
    </row>
    <row r="8" spans="2:6" x14ac:dyDescent="0.3">
      <c r="B8" s="2" t="s">
        <v>7</v>
      </c>
      <c r="C8" s="3">
        <v>135000</v>
      </c>
      <c r="D8" s="2">
        <v>10</v>
      </c>
      <c r="E8" s="3">
        <v>100000</v>
      </c>
      <c r="F8" s="7">
        <f>C8/D8/E8</f>
        <v>0.13500000000000001</v>
      </c>
    </row>
    <row r="9" spans="2:6" x14ac:dyDescent="0.3">
      <c r="B9" s="10" t="s">
        <v>8</v>
      </c>
      <c r="C9" s="2"/>
      <c r="D9" s="2"/>
      <c r="E9" s="2"/>
      <c r="F9" s="7"/>
    </row>
    <row r="10" spans="2:6" x14ac:dyDescent="0.3">
      <c r="B10" s="2" t="s">
        <v>30</v>
      </c>
      <c r="C10" s="2"/>
      <c r="D10" s="2"/>
      <c r="E10" s="2"/>
      <c r="F10" s="7">
        <v>0.41599999999999998</v>
      </c>
    </row>
    <row r="11" spans="2:6" x14ac:dyDescent="0.3">
      <c r="B11" s="10" t="s">
        <v>9</v>
      </c>
      <c r="C11" s="2"/>
      <c r="D11" s="2"/>
      <c r="E11" s="2"/>
      <c r="F11" s="7"/>
    </row>
    <row r="12" spans="2:6" x14ac:dyDescent="0.3">
      <c r="B12" s="2" t="s">
        <v>10</v>
      </c>
      <c r="C12" s="3">
        <v>3500</v>
      </c>
      <c r="D12" s="2">
        <v>0.8</v>
      </c>
      <c r="E12" s="3">
        <v>100000</v>
      </c>
      <c r="F12" s="7">
        <f>C12*D12/E12</f>
        <v>2.8000000000000001E-2</v>
      </c>
    </row>
    <row r="13" spans="2:6" x14ac:dyDescent="0.3">
      <c r="B13" s="2" t="s">
        <v>11</v>
      </c>
      <c r="C13" s="3">
        <v>1500</v>
      </c>
      <c r="D13" s="2"/>
      <c r="E13" s="3">
        <v>100000</v>
      </c>
      <c r="F13" s="7">
        <f>C13/E13</f>
        <v>1.4999999999999999E-2</v>
      </c>
    </row>
    <row r="14" spans="2:6" x14ac:dyDescent="0.3">
      <c r="B14" s="10" t="s">
        <v>12</v>
      </c>
      <c r="C14" s="2"/>
      <c r="D14" s="2"/>
      <c r="E14" s="2"/>
      <c r="F14" s="7"/>
    </row>
    <row r="15" spans="2:6" ht="28.8" x14ac:dyDescent="0.3">
      <c r="B15" s="2" t="s">
        <v>13</v>
      </c>
      <c r="C15" s="3">
        <v>5000</v>
      </c>
      <c r="D15" s="2"/>
      <c r="E15" s="3">
        <v>100000</v>
      </c>
      <c r="F15" s="7">
        <f>C15/E15</f>
        <v>0.05</v>
      </c>
    </row>
    <row r="16" spans="2:6" x14ac:dyDescent="0.3">
      <c r="B16" s="10" t="s">
        <v>14</v>
      </c>
      <c r="C16" s="2"/>
      <c r="D16" s="2"/>
      <c r="E16" s="2"/>
      <c r="F16" s="7"/>
    </row>
    <row r="17" spans="2:6" x14ac:dyDescent="0.3">
      <c r="B17" s="2" t="s">
        <v>15</v>
      </c>
      <c r="C17" s="3">
        <v>2300</v>
      </c>
      <c r="D17" s="2"/>
      <c r="E17" s="3">
        <v>100000</v>
      </c>
      <c r="F17" s="7">
        <f>C17/E17</f>
        <v>2.3E-2</v>
      </c>
    </row>
    <row r="18" spans="2:6" x14ac:dyDescent="0.3">
      <c r="B18" s="2" t="s">
        <v>16</v>
      </c>
      <c r="C18" s="2">
        <v>300</v>
      </c>
      <c r="D18" s="2"/>
      <c r="E18" s="3">
        <v>100000</v>
      </c>
      <c r="F18" s="7">
        <f>C18/E18</f>
        <v>3.0000000000000001E-3</v>
      </c>
    </row>
    <row r="19" spans="2:6" x14ac:dyDescent="0.3">
      <c r="B19" s="10" t="s">
        <v>17</v>
      </c>
      <c r="C19" s="3">
        <v>8500</v>
      </c>
      <c r="D19" s="2"/>
      <c r="E19" s="3">
        <v>100000</v>
      </c>
      <c r="F19" s="7">
        <f>C19/E19</f>
        <v>8.5000000000000006E-2</v>
      </c>
    </row>
    <row r="20" spans="2:6" x14ac:dyDescent="0.3">
      <c r="B20" s="10" t="s">
        <v>18</v>
      </c>
      <c r="C20" s="2"/>
      <c r="D20" s="2"/>
      <c r="E20" s="2"/>
      <c r="F20" s="7"/>
    </row>
    <row r="21" spans="2:6" x14ac:dyDescent="0.3">
      <c r="B21" s="2" t="s">
        <v>19</v>
      </c>
      <c r="C21" s="3">
        <v>150000</v>
      </c>
      <c r="D21" s="2">
        <v>6</v>
      </c>
      <c r="E21" s="3">
        <v>100000</v>
      </c>
      <c r="F21" s="7">
        <f>-C21/D21/E21</f>
        <v>-0.25</v>
      </c>
    </row>
    <row r="22" spans="2:6" x14ac:dyDescent="0.3">
      <c r="B22" s="2" t="s">
        <v>20</v>
      </c>
      <c r="C22" s="3">
        <v>95000</v>
      </c>
      <c r="D22" s="2">
        <v>10</v>
      </c>
      <c r="E22" s="3">
        <v>100000</v>
      </c>
      <c r="F22" s="7">
        <f>-C22/D22/E22</f>
        <v>-9.5000000000000001E-2</v>
      </c>
    </row>
    <row r="23" spans="2:6" x14ac:dyDescent="0.3">
      <c r="B23" s="10" t="s">
        <v>21</v>
      </c>
      <c r="C23" s="2"/>
      <c r="D23" s="2"/>
      <c r="E23" s="2"/>
      <c r="F23" s="7"/>
    </row>
    <row r="24" spans="2:6" x14ac:dyDescent="0.3">
      <c r="B24" s="2" t="s">
        <v>22</v>
      </c>
      <c r="C24" s="3">
        <v>55000</v>
      </c>
      <c r="D24" s="2">
        <v>1.5</v>
      </c>
      <c r="E24" s="3">
        <v>100000</v>
      </c>
      <c r="F24" s="7">
        <f>C24*D24/E24</f>
        <v>0.82499999999999996</v>
      </c>
    </row>
    <row r="25" spans="2:6" x14ac:dyDescent="0.3">
      <c r="B25" s="2" t="s">
        <v>23</v>
      </c>
      <c r="C25" s="3">
        <v>3500</v>
      </c>
      <c r="D25" s="2"/>
      <c r="E25" s="3">
        <v>100000</v>
      </c>
      <c r="F25" s="7">
        <f>C25/E25</f>
        <v>3.5000000000000003E-2</v>
      </c>
    </row>
    <row r="26" spans="2:6" x14ac:dyDescent="0.3">
      <c r="B26" s="10" t="s">
        <v>24</v>
      </c>
      <c r="C26" s="3">
        <v>19000</v>
      </c>
      <c r="D26" s="2"/>
      <c r="E26" s="3">
        <v>100000</v>
      </c>
      <c r="F26" s="7">
        <f>C26/E26</f>
        <v>0.19</v>
      </c>
    </row>
    <row r="27" spans="2:6" x14ac:dyDescent="0.3">
      <c r="B27" s="10" t="s">
        <v>25</v>
      </c>
      <c r="C27" s="3">
        <v>8000</v>
      </c>
      <c r="D27" s="2"/>
      <c r="E27" s="3">
        <v>100000</v>
      </c>
      <c r="F27" s="7">
        <f>C27/E27</f>
        <v>0.08</v>
      </c>
    </row>
    <row r="28" spans="2:6" x14ac:dyDescent="0.3">
      <c r="B28" s="10" t="s">
        <v>26</v>
      </c>
      <c r="C28" s="3">
        <v>7000</v>
      </c>
      <c r="D28" s="2"/>
      <c r="E28" s="3">
        <v>100000</v>
      </c>
      <c r="F28" s="7">
        <f>C28/E28</f>
        <v>7.0000000000000007E-2</v>
      </c>
    </row>
    <row r="29" spans="2:6" x14ac:dyDescent="0.3">
      <c r="B29" s="10" t="s">
        <v>27</v>
      </c>
      <c r="C29" s="2"/>
      <c r="D29" s="2"/>
      <c r="E29" s="2"/>
      <c r="F29" s="13">
        <f>SUM(F6:F28)</f>
        <v>1.8023076923076924</v>
      </c>
    </row>
  </sheetData>
  <mergeCells count="1"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727CA-338A-4E7B-81ED-53FBBC8810D4}">
  <dimension ref="B2:F28"/>
  <sheetViews>
    <sheetView showGridLines="0" zoomScale="70" zoomScaleNormal="70" workbookViewId="0">
      <selection activeCell="B3" sqref="B3"/>
    </sheetView>
  </sheetViews>
  <sheetFormatPr baseColWidth="10" defaultRowHeight="14.4" x14ac:dyDescent="0.3"/>
  <cols>
    <col min="2" max="2" width="22.77734375" customWidth="1"/>
    <col min="3" max="3" width="12" bestFit="1" customWidth="1"/>
    <col min="4" max="4" width="10.88671875" bestFit="1" customWidth="1"/>
    <col min="5" max="5" width="9.5546875" bestFit="1" customWidth="1"/>
  </cols>
  <sheetData>
    <row r="2" spans="2:6" ht="18" x14ac:dyDescent="0.35">
      <c r="B2" s="1" t="s">
        <v>34</v>
      </c>
      <c r="C2" s="1"/>
      <c r="D2" s="1"/>
    </row>
    <row r="5" spans="2:6" x14ac:dyDescent="0.3"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</row>
    <row r="6" spans="2:6" x14ac:dyDescent="0.3">
      <c r="B6" s="11" t="s">
        <v>5</v>
      </c>
      <c r="C6" s="2"/>
      <c r="D6" s="2"/>
      <c r="E6" s="2"/>
      <c r="F6" s="7"/>
    </row>
    <row r="7" spans="2:6" x14ac:dyDescent="0.3">
      <c r="B7" s="2" t="s">
        <v>6</v>
      </c>
      <c r="C7" s="3">
        <v>110000</v>
      </c>
      <c r="D7" s="2">
        <v>6</v>
      </c>
      <c r="E7" s="3">
        <v>140000</v>
      </c>
      <c r="F7" s="7">
        <f>C7/D7/E7</f>
        <v>0.13095238095238093</v>
      </c>
    </row>
    <row r="8" spans="2:6" x14ac:dyDescent="0.3">
      <c r="B8" s="2" t="s">
        <v>7</v>
      </c>
      <c r="C8" s="3">
        <v>135000</v>
      </c>
      <c r="D8" s="2">
        <v>10</v>
      </c>
      <c r="E8" s="3">
        <v>100000</v>
      </c>
      <c r="F8" s="7">
        <f>C8/D8/E8</f>
        <v>0.13500000000000001</v>
      </c>
    </row>
    <row r="9" spans="2:6" x14ac:dyDescent="0.3">
      <c r="B9" s="11" t="s">
        <v>8</v>
      </c>
      <c r="C9" s="2"/>
      <c r="D9" s="2"/>
      <c r="E9" s="2"/>
      <c r="F9" s="7"/>
    </row>
    <row r="10" spans="2:6" x14ac:dyDescent="0.3">
      <c r="B10" s="2" t="s">
        <v>29</v>
      </c>
      <c r="C10" s="2"/>
      <c r="D10" s="2"/>
      <c r="E10" s="2"/>
      <c r="F10" s="7">
        <v>0.59699999999999998</v>
      </c>
    </row>
    <row r="11" spans="2:6" x14ac:dyDescent="0.3">
      <c r="B11" s="11" t="s">
        <v>9</v>
      </c>
      <c r="C11" s="2"/>
      <c r="D11" s="2"/>
      <c r="E11" s="2"/>
      <c r="F11" s="7"/>
    </row>
    <row r="12" spans="2:6" x14ac:dyDescent="0.3">
      <c r="B12" s="2" t="s">
        <v>10</v>
      </c>
      <c r="C12" s="3">
        <v>3500</v>
      </c>
      <c r="D12" s="2">
        <v>0.8</v>
      </c>
      <c r="E12" s="3">
        <v>100000</v>
      </c>
      <c r="F12" s="7">
        <f>C12*D12/E12</f>
        <v>2.8000000000000001E-2</v>
      </c>
    </row>
    <row r="13" spans="2:6" x14ac:dyDescent="0.3">
      <c r="B13" s="2" t="s">
        <v>11</v>
      </c>
      <c r="C13" s="3">
        <v>1500</v>
      </c>
      <c r="D13" s="2"/>
      <c r="E13" s="3">
        <v>100000</v>
      </c>
      <c r="F13" s="7">
        <f>C13/E13</f>
        <v>1.4999999999999999E-2</v>
      </c>
    </row>
    <row r="14" spans="2:6" x14ac:dyDescent="0.3">
      <c r="B14" s="11" t="s">
        <v>12</v>
      </c>
      <c r="C14" s="2"/>
      <c r="D14" s="2"/>
      <c r="E14" s="2"/>
      <c r="F14" s="7"/>
    </row>
    <row r="15" spans="2:6" ht="28.8" x14ac:dyDescent="0.3">
      <c r="B15" s="2" t="s">
        <v>13</v>
      </c>
      <c r="C15" s="3">
        <v>5000</v>
      </c>
      <c r="D15" s="2"/>
      <c r="E15" s="3">
        <v>100000</v>
      </c>
      <c r="F15" s="7">
        <f>C15/E15</f>
        <v>0.05</v>
      </c>
    </row>
    <row r="16" spans="2:6" x14ac:dyDescent="0.3">
      <c r="B16" s="11" t="s">
        <v>14</v>
      </c>
      <c r="C16" s="2"/>
      <c r="D16" s="2"/>
      <c r="E16" s="2"/>
      <c r="F16" s="7"/>
    </row>
    <row r="17" spans="2:6" x14ac:dyDescent="0.3">
      <c r="B17" s="2" t="s">
        <v>15</v>
      </c>
      <c r="C17" s="3">
        <v>2500</v>
      </c>
      <c r="D17" s="2"/>
      <c r="E17" s="3">
        <v>100000</v>
      </c>
      <c r="F17" s="7">
        <f>C17/E17</f>
        <v>2.5000000000000001E-2</v>
      </c>
    </row>
    <row r="18" spans="2:6" x14ac:dyDescent="0.3">
      <c r="B18" s="11" t="s">
        <v>17</v>
      </c>
      <c r="C18" s="3">
        <v>5000</v>
      </c>
      <c r="D18" s="2"/>
      <c r="E18" s="3">
        <v>100000</v>
      </c>
      <c r="F18" s="7">
        <f>C18/E18</f>
        <v>0.05</v>
      </c>
    </row>
    <row r="19" spans="2:6" x14ac:dyDescent="0.3">
      <c r="B19" s="11" t="s">
        <v>18</v>
      </c>
      <c r="C19" s="2"/>
      <c r="D19" s="2"/>
      <c r="E19" s="2"/>
      <c r="F19" s="7"/>
    </row>
    <row r="20" spans="2:6" x14ac:dyDescent="0.3">
      <c r="B20" s="2" t="s">
        <v>19</v>
      </c>
      <c r="C20" s="3">
        <v>110000</v>
      </c>
      <c r="D20" s="2">
        <v>6</v>
      </c>
      <c r="E20" s="3">
        <v>100000</v>
      </c>
      <c r="F20" s="7">
        <f>-C20/D20/E20</f>
        <v>-0.18333333333333332</v>
      </c>
    </row>
    <row r="21" spans="2:6" x14ac:dyDescent="0.3">
      <c r="B21" s="2" t="s">
        <v>20</v>
      </c>
      <c r="C21" s="3">
        <v>95000</v>
      </c>
      <c r="D21" s="2">
        <v>10</v>
      </c>
      <c r="E21" s="3">
        <v>100000</v>
      </c>
      <c r="F21" s="7">
        <f>-C21/D21/E21</f>
        <v>-9.5000000000000001E-2</v>
      </c>
    </row>
    <row r="22" spans="2:6" x14ac:dyDescent="0.3">
      <c r="B22" s="11" t="s">
        <v>21</v>
      </c>
      <c r="C22" s="2"/>
      <c r="D22" s="2"/>
      <c r="E22" s="2"/>
      <c r="F22" s="7"/>
    </row>
    <row r="23" spans="2:6" x14ac:dyDescent="0.3">
      <c r="B23" s="2" t="s">
        <v>22</v>
      </c>
      <c r="C23" s="3">
        <v>55000</v>
      </c>
      <c r="D23" s="2">
        <v>1.5</v>
      </c>
      <c r="E23" s="3">
        <v>100000</v>
      </c>
      <c r="F23" s="7">
        <f>C23*D23/E23</f>
        <v>0.82499999999999996</v>
      </c>
    </row>
    <row r="24" spans="2:6" x14ac:dyDescent="0.3">
      <c r="B24" s="2" t="s">
        <v>23</v>
      </c>
      <c r="C24" s="3">
        <v>3500</v>
      </c>
      <c r="D24" s="2"/>
      <c r="E24" s="3">
        <v>100000</v>
      </c>
      <c r="F24" s="7">
        <f>C24/E24</f>
        <v>3.5000000000000003E-2</v>
      </c>
    </row>
    <row r="25" spans="2:6" x14ac:dyDescent="0.3">
      <c r="B25" s="11" t="s">
        <v>24</v>
      </c>
      <c r="C25" s="3">
        <v>19000</v>
      </c>
      <c r="D25" s="2"/>
      <c r="E25" s="3">
        <v>100000</v>
      </c>
      <c r="F25" s="7">
        <f>C25/E25</f>
        <v>0.19</v>
      </c>
    </row>
    <row r="26" spans="2:6" x14ac:dyDescent="0.3">
      <c r="B26" s="11" t="s">
        <v>25</v>
      </c>
      <c r="C26" s="3">
        <v>6000</v>
      </c>
      <c r="D26" s="2"/>
      <c r="E26" s="3">
        <v>100000</v>
      </c>
      <c r="F26" s="7">
        <f>C26/E26</f>
        <v>0.06</v>
      </c>
    </row>
    <row r="27" spans="2:6" x14ac:dyDescent="0.3">
      <c r="B27" s="11" t="s">
        <v>26</v>
      </c>
      <c r="C27" s="3">
        <v>7000</v>
      </c>
      <c r="D27" s="2"/>
      <c r="E27" s="3">
        <v>100000</v>
      </c>
      <c r="F27" s="7">
        <f>C27/E27</f>
        <v>7.0000000000000007E-2</v>
      </c>
    </row>
    <row r="28" spans="2:6" x14ac:dyDescent="0.3">
      <c r="B28" s="11" t="s">
        <v>27</v>
      </c>
      <c r="C28" s="2"/>
      <c r="D28" s="2"/>
      <c r="E28" s="2"/>
      <c r="F28" s="13">
        <f>SUM(F6:F27)</f>
        <v>1.9326190476190477</v>
      </c>
    </row>
  </sheetData>
  <mergeCells count="1"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02B0-F522-4E14-B740-E91FEAAA380F}">
  <dimension ref="B2:F30"/>
  <sheetViews>
    <sheetView showGridLines="0" tabSelected="1" zoomScale="70" zoomScaleNormal="70" workbookViewId="0">
      <selection activeCell="B5" sqref="B5:F30"/>
    </sheetView>
  </sheetViews>
  <sheetFormatPr baseColWidth="10" defaultRowHeight="14.4" x14ac:dyDescent="0.3"/>
  <cols>
    <col min="2" max="2" width="26.6640625" customWidth="1"/>
    <col min="3" max="3" width="10.77734375" bestFit="1" customWidth="1"/>
    <col min="4" max="4" width="10.88671875" bestFit="1" customWidth="1"/>
    <col min="5" max="5" width="9.5546875" bestFit="1" customWidth="1"/>
  </cols>
  <sheetData>
    <row r="2" spans="2:6" ht="18" x14ac:dyDescent="0.35">
      <c r="B2" s="1" t="s">
        <v>34</v>
      </c>
      <c r="C2" s="1"/>
      <c r="D2" s="1"/>
    </row>
    <row r="5" spans="2:6" x14ac:dyDescent="0.3"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</row>
    <row r="6" spans="2:6" x14ac:dyDescent="0.3">
      <c r="B6" s="12" t="s">
        <v>5</v>
      </c>
      <c r="C6" s="2"/>
      <c r="D6" s="2"/>
      <c r="E6" s="2"/>
      <c r="F6" s="7"/>
    </row>
    <row r="7" spans="2:6" x14ac:dyDescent="0.3">
      <c r="B7" s="2" t="s">
        <v>6</v>
      </c>
      <c r="C7" s="3">
        <v>400000</v>
      </c>
      <c r="D7" s="2">
        <v>5</v>
      </c>
      <c r="E7" s="3">
        <v>70000</v>
      </c>
      <c r="F7" s="7">
        <f>C7/D7/E7</f>
        <v>1.1428571428571428</v>
      </c>
    </row>
    <row r="8" spans="2:6" x14ac:dyDescent="0.3">
      <c r="B8" s="2" t="s">
        <v>7</v>
      </c>
      <c r="C8" s="3">
        <v>135000</v>
      </c>
      <c r="D8" s="2">
        <v>10</v>
      </c>
      <c r="E8" s="3">
        <v>70000</v>
      </c>
      <c r="F8" s="7">
        <f>C8/D8/E8</f>
        <v>0.19285714285714287</v>
      </c>
    </row>
    <row r="9" spans="2:6" x14ac:dyDescent="0.3">
      <c r="B9" s="2" t="s">
        <v>31</v>
      </c>
      <c r="C9" s="3">
        <v>24000</v>
      </c>
      <c r="D9" s="2">
        <v>5</v>
      </c>
      <c r="E9" s="3">
        <v>70000</v>
      </c>
      <c r="F9" s="7">
        <f>-C9/D9/E9</f>
        <v>-6.8571428571428575E-2</v>
      </c>
    </row>
    <row r="10" spans="2:6" x14ac:dyDescent="0.3">
      <c r="B10" s="12" t="s">
        <v>8</v>
      </c>
      <c r="C10" s="3"/>
      <c r="D10" s="2"/>
      <c r="E10" s="2"/>
      <c r="F10" s="7"/>
    </row>
    <row r="11" spans="2:6" x14ac:dyDescent="0.3">
      <c r="B11" s="2" t="s">
        <v>32</v>
      </c>
      <c r="C11" s="3"/>
      <c r="D11" s="2"/>
      <c r="E11" s="2"/>
      <c r="F11" s="7">
        <v>0.14000000000000001</v>
      </c>
    </row>
    <row r="12" spans="2:6" x14ac:dyDescent="0.3">
      <c r="B12" s="12" t="s">
        <v>9</v>
      </c>
      <c r="C12" s="3"/>
      <c r="D12" s="2"/>
      <c r="E12" s="2"/>
      <c r="F12" s="7"/>
    </row>
    <row r="13" spans="2:6" x14ac:dyDescent="0.3">
      <c r="B13" s="2" t="s">
        <v>10</v>
      </c>
      <c r="C13" s="3">
        <v>2450</v>
      </c>
      <c r="D13" s="2">
        <v>0.7</v>
      </c>
      <c r="E13" s="3">
        <v>70000</v>
      </c>
      <c r="F13" s="7">
        <f>C13*D13/E13</f>
        <v>2.4500000000000001E-2</v>
      </c>
    </row>
    <row r="14" spans="2:6" x14ac:dyDescent="0.3">
      <c r="B14" s="2" t="s">
        <v>11</v>
      </c>
      <c r="C14" s="3">
        <v>1500</v>
      </c>
      <c r="D14" s="2"/>
      <c r="E14" s="3">
        <v>70000</v>
      </c>
      <c r="F14" s="7">
        <f>C14/E14</f>
        <v>2.1428571428571429E-2</v>
      </c>
    </row>
    <row r="15" spans="2:6" x14ac:dyDescent="0.3">
      <c r="B15" s="12" t="s">
        <v>12</v>
      </c>
      <c r="C15" s="3"/>
      <c r="D15" s="2"/>
      <c r="E15" s="2"/>
      <c r="F15" s="7"/>
    </row>
    <row r="16" spans="2:6" ht="28.8" x14ac:dyDescent="0.3">
      <c r="B16" s="2" t="s">
        <v>13</v>
      </c>
      <c r="C16" s="3">
        <v>2500</v>
      </c>
      <c r="D16" s="2">
        <v>2</v>
      </c>
      <c r="E16" s="3">
        <v>70000</v>
      </c>
      <c r="F16" s="7">
        <f>C16*D16/E16</f>
        <v>7.1428571428571425E-2</v>
      </c>
    </row>
    <row r="17" spans="2:6" x14ac:dyDescent="0.3">
      <c r="B17" s="12" t="s">
        <v>14</v>
      </c>
      <c r="C17" s="3"/>
      <c r="D17" s="2"/>
      <c r="E17" s="2"/>
      <c r="F17" s="7"/>
    </row>
    <row r="18" spans="2:6" x14ac:dyDescent="0.3">
      <c r="B18" s="2" t="s">
        <v>15</v>
      </c>
      <c r="C18" s="3">
        <v>0</v>
      </c>
      <c r="D18" s="2"/>
      <c r="E18" s="3">
        <v>70000</v>
      </c>
      <c r="F18" s="7">
        <f>C18/E18</f>
        <v>0</v>
      </c>
    </row>
    <row r="19" spans="2:6" x14ac:dyDescent="0.3">
      <c r="B19" s="2" t="s">
        <v>16</v>
      </c>
      <c r="C19" s="3">
        <v>0</v>
      </c>
      <c r="D19" s="2"/>
      <c r="E19" s="3">
        <v>70000</v>
      </c>
      <c r="F19" s="7">
        <f>C19/E19</f>
        <v>0</v>
      </c>
    </row>
    <row r="20" spans="2:6" x14ac:dyDescent="0.3">
      <c r="B20" s="12" t="s">
        <v>17</v>
      </c>
      <c r="C20" s="3">
        <v>9000</v>
      </c>
      <c r="D20" s="2"/>
      <c r="E20" s="3">
        <v>70000</v>
      </c>
      <c r="F20" s="7">
        <f>C20/E20</f>
        <v>0.12857142857142856</v>
      </c>
    </row>
    <row r="21" spans="2:6" x14ac:dyDescent="0.3">
      <c r="B21" s="12" t="s">
        <v>18</v>
      </c>
      <c r="C21" s="3"/>
      <c r="D21" s="2"/>
      <c r="E21" s="2"/>
      <c r="F21" s="7"/>
    </row>
    <row r="22" spans="2:6" x14ac:dyDescent="0.3">
      <c r="B22" s="2" t="s">
        <v>19</v>
      </c>
      <c r="C22" s="3">
        <v>0</v>
      </c>
      <c r="D22" s="2">
        <v>6</v>
      </c>
      <c r="E22" s="3">
        <v>70000</v>
      </c>
      <c r="F22" s="7">
        <f>-C22/D22/E22</f>
        <v>0</v>
      </c>
    </row>
    <row r="23" spans="2:6" x14ac:dyDescent="0.3">
      <c r="B23" s="2" t="s">
        <v>20</v>
      </c>
      <c r="C23" s="3">
        <v>0</v>
      </c>
      <c r="D23" s="2">
        <v>10</v>
      </c>
      <c r="E23" s="3">
        <v>70000</v>
      </c>
      <c r="F23" s="7">
        <f>-C23/D23/E23</f>
        <v>0</v>
      </c>
    </row>
    <row r="24" spans="2:6" x14ac:dyDescent="0.3">
      <c r="B24" s="12" t="s">
        <v>21</v>
      </c>
      <c r="C24" s="3"/>
      <c r="D24" s="2"/>
      <c r="E24" s="2"/>
      <c r="F24" s="7"/>
    </row>
    <row r="25" spans="2:6" x14ac:dyDescent="0.3">
      <c r="B25" s="2" t="s">
        <v>22</v>
      </c>
      <c r="C25" s="3">
        <v>55000</v>
      </c>
      <c r="D25" s="2">
        <v>1.5</v>
      </c>
      <c r="E25" s="3">
        <v>70000</v>
      </c>
      <c r="F25" s="7">
        <f>C25*D25/E25</f>
        <v>1.1785714285714286</v>
      </c>
    </row>
    <row r="26" spans="2:6" x14ac:dyDescent="0.3">
      <c r="B26" s="2" t="s">
        <v>23</v>
      </c>
      <c r="C26" s="3">
        <v>2450</v>
      </c>
      <c r="D26" s="2"/>
      <c r="E26" s="3">
        <v>70000</v>
      </c>
      <c r="F26" s="7">
        <f>C26/E26</f>
        <v>3.5000000000000003E-2</v>
      </c>
    </row>
    <row r="27" spans="2:6" x14ac:dyDescent="0.3">
      <c r="B27" s="12" t="s">
        <v>24</v>
      </c>
      <c r="C27" s="3">
        <v>13300</v>
      </c>
      <c r="D27" s="2"/>
      <c r="E27" s="3">
        <v>70000</v>
      </c>
      <c r="F27" s="7">
        <f>C27/E27</f>
        <v>0.19</v>
      </c>
    </row>
    <row r="28" spans="2:6" x14ac:dyDescent="0.3">
      <c r="B28" s="12" t="s">
        <v>25</v>
      </c>
      <c r="C28" s="3">
        <v>7700</v>
      </c>
      <c r="D28" s="2"/>
      <c r="E28" s="3">
        <v>70000</v>
      </c>
      <c r="F28" s="7">
        <f>C28/E28</f>
        <v>0.11</v>
      </c>
    </row>
    <row r="29" spans="2:6" x14ac:dyDescent="0.3">
      <c r="B29" s="12" t="s">
        <v>26</v>
      </c>
      <c r="C29" s="3">
        <v>13300</v>
      </c>
      <c r="D29" s="2"/>
      <c r="E29" s="3">
        <v>70000</v>
      </c>
      <c r="F29" s="7">
        <f>C29/E29</f>
        <v>0.19</v>
      </c>
    </row>
    <row r="30" spans="2:6" x14ac:dyDescent="0.3">
      <c r="B30" s="12" t="s">
        <v>27</v>
      </c>
      <c r="C30" s="3"/>
      <c r="D30" s="2"/>
      <c r="E30" s="2"/>
      <c r="F30" s="13">
        <f>SUM(F6:F29)</f>
        <v>3.3566428571428566</v>
      </c>
    </row>
  </sheetData>
  <mergeCells count="1"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5002-E106-4FCD-8B5C-1CF6A935D2FF}">
  <dimension ref="B2:F30"/>
  <sheetViews>
    <sheetView showGridLines="0" zoomScale="70" zoomScaleNormal="70" workbookViewId="0">
      <selection activeCell="I13" sqref="I13"/>
    </sheetView>
  </sheetViews>
  <sheetFormatPr baseColWidth="10" defaultRowHeight="14.4" x14ac:dyDescent="0.3"/>
  <cols>
    <col min="2" max="2" width="26.6640625" customWidth="1"/>
    <col min="3" max="3" width="10.77734375" bestFit="1" customWidth="1"/>
    <col min="4" max="4" width="10.88671875" bestFit="1" customWidth="1"/>
    <col min="5" max="5" width="9.5546875" bestFit="1" customWidth="1"/>
  </cols>
  <sheetData>
    <row r="2" spans="2:6" ht="18" x14ac:dyDescent="0.35">
      <c r="B2" s="1" t="s">
        <v>34</v>
      </c>
      <c r="C2" s="1"/>
      <c r="D2" s="1"/>
    </row>
    <row r="5" spans="2:6" x14ac:dyDescent="0.3">
      <c r="B5" s="17" t="s">
        <v>0</v>
      </c>
      <c r="C5" s="17" t="s">
        <v>1</v>
      </c>
      <c r="D5" s="17" t="s">
        <v>2</v>
      </c>
      <c r="E5" s="17" t="s">
        <v>3</v>
      </c>
      <c r="F5" s="17" t="s">
        <v>4</v>
      </c>
    </row>
    <row r="6" spans="2:6" x14ac:dyDescent="0.3">
      <c r="B6" s="16" t="s">
        <v>5</v>
      </c>
      <c r="C6" s="2"/>
      <c r="D6" s="2"/>
      <c r="E6" s="2"/>
      <c r="F6" s="7"/>
    </row>
    <row r="7" spans="2:6" x14ac:dyDescent="0.3">
      <c r="B7" s="2" t="s">
        <v>6</v>
      </c>
      <c r="C7" s="3">
        <v>990000</v>
      </c>
      <c r="D7" s="2">
        <v>5</v>
      </c>
      <c r="E7" s="3">
        <v>100000</v>
      </c>
      <c r="F7" s="7">
        <f>C7/D7/E7</f>
        <v>1.98</v>
      </c>
    </row>
    <row r="8" spans="2:6" x14ac:dyDescent="0.3">
      <c r="B8" s="2" t="s">
        <v>7</v>
      </c>
      <c r="C8" s="3">
        <v>135000</v>
      </c>
      <c r="D8" s="2">
        <v>10</v>
      </c>
      <c r="E8" s="3">
        <v>100000</v>
      </c>
      <c r="F8" s="7">
        <f>C8/D8/E8</f>
        <v>0.13500000000000001</v>
      </c>
    </row>
    <row r="9" spans="2:6" x14ac:dyDescent="0.3">
      <c r="B9" s="2" t="s">
        <v>31</v>
      </c>
      <c r="C9" s="3">
        <v>24000</v>
      </c>
      <c r="D9" s="2">
        <v>5</v>
      </c>
      <c r="E9" s="3">
        <v>70000</v>
      </c>
      <c r="F9" s="7">
        <f>-C9/D9/E9</f>
        <v>-6.8571428571428575E-2</v>
      </c>
    </row>
    <row r="10" spans="2:6" x14ac:dyDescent="0.3">
      <c r="B10" s="16" t="s">
        <v>8</v>
      </c>
      <c r="C10" s="2"/>
      <c r="D10" s="2"/>
      <c r="E10" s="2"/>
      <c r="F10" s="7"/>
    </row>
    <row r="11" spans="2:6" x14ac:dyDescent="0.3">
      <c r="B11" s="2" t="s">
        <v>35</v>
      </c>
      <c r="C11" s="2"/>
      <c r="D11" s="2"/>
      <c r="E11" s="2"/>
      <c r="F11" s="7">
        <v>1.04</v>
      </c>
    </row>
    <row r="12" spans="2:6" x14ac:dyDescent="0.3">
      <c r="B12" s="16" t="s">
        <v>9</v>
      </c>
      <c r="C12" s="2"/>
      <c r="D12" s="2"/>
      <c r="E12" s="2"/>
      <c r="F12" s="7"/>
    </row>
    <row r="13" spans="2:6" x14ac:dyDescent="0.3">
      <c r="B13" s="2" t="s">
        <v>10</v>
      </c>
      <c r="C13" s="3">
        <v>4000</v>
      </c>
      <c r="D13" s="2">
        <v>0.7</v>
      </c>
      <c r="E13" s="3">
        <v>100000</v>
      </c>
      <c r="F13" s="7">
        <f>C13*D13/E13</f>
        <v>2.8000000000000001E-2</v>
      </c>
    </row>
    <row r="14" spans="2:6" x14ac:dyDescent="0.3">
      <c r="B14" s="2" t="s">
        <v>11</v>
      </c>
      <c r="C14" s="3">
        <v>1500</v>
      </c>
      <c r="D14" s="2"/>
      <c r="E14" s="3">
        <v>100000</v>
      </c>
      <c r="F14" s="7">
        <f>C14/E14</f>
        <v>1.4999999999999999E-2</v>
      </c>
    </row>
    <row r="15" spans="2:6" x14ac:dyDescent="0.3">
      <c r="B15" s="16" t="s">
        <v>12</v>
      </c>
      <c r="C15" s="2"/>
      <c r="D15" s="2"/>
      <c r="E15" s="2"/>
      <c r="F15" s="7"/>
    </row>
    <row r="16" spans="2:6" ht="28.8" x14ac:dyDescent="0.3">
      <c r="B16" s="2" t="s">
        <v>13</v>
      </c>
      <c r="C16" s="3">
        <v>2500</v>
      </c>
      <c r="D16" s="2">
        <v>2</v>
      </c>
      <c r="E16" s="3">
        <v>100000</v>
      </c>
      <c r="F16" s="7">
        <f>C16*D16/E16</f>
        <v>0.05</v>
      </c>
    </row>
    <row r="17" spans="2:6" x14ac:dyDescent="0.3">
      <c r="B17" s="16" t="s">
        <v>14</v>
      </c>
      <c r="C17" s="2"/>
      <c r="D17" s="2"/>
      <c r="E17" s="2"/>
      <c r="F17" s="7"/>
    </row>
    <row r="18" spans="2:6" x14ac:dyDescent="0.3">
      <c r="B18" s="2" t="s">
        <v>15</v>
      </c>
      <c r="C18" s="3">
        <v>0</v>
      </c>
      <c r="D18" s="2"/>
      <c r="E18" s="3">
        <v>100000</v>
      </c>
      <c r="F18" s="7">
        <f>C18/E18</f>
        <v>0</v>
      </c>
    </row>
    <row r="19" spans="2:6" x14ac:dyDescent="0.3">
      <c r="B19" s="2" t="s">
        <v>16</v>
      </c>
      <c r="C19" s="2">
        <v>0</v>
      </c>
      <c r="D19" s="2"/>
      <c r="E19" s="3">
        <v>100000</v>
      </c>
      <c r="F19" s="7">
        <f>C19/E19</f>
        <v>0</v>
      </c>
    </row>
    <row r="20" spans="2:6" x14ac:dyDescent="0.3">
      <c r="B20" s="16" t="s">
        <v>17</v>
      </c>
      <c r="C20" s="3">
        <v>23000</v>
      </c>
      <c r="D20" s="2"/>
      <c r="E20" s="3">
        <v>100000</v>
      </c>
      <c r="F20" s="7">
        <f>C20/E20</f>
        <v>0.23</v>
      </c>
    </row>
    <row r="21" spans="2:6" x14ac:dyDescent="0.3">
      <c r="B21" s="16" t="s">
        <v>18</v>
      </c>
      <c r="C21" s="2"/>
      <c r="D21" s="2"/>
      <c r="E21" s="2"/>
      <c r="F21" s="7"/>
    </row>
    <row r="22" spans="2:6" x14ac:dyDescent="0.3">
      <c r="B22" s="2" t="s">
        <v>19</v>
      </c>
      <c r="C22" s="3">
        <v>0</v>
      </c>
      <c r="D22" s="2">
        <v>6</v>
      </c>
      <c r="E22" s="3">
        <v>100000</v>
      </c>
      <c r="F22" s="7">
        <f>-C22/D22/E22</f>
        <v>0</v>
      </c>
    </row>
    <row r="23" spans="2:6" x14ac:dyDescent="0.3">
      <c r="B23" s="2" t="s">
        <v>20</v>
      </c>
      <c r="C23" s="2">
        <v>0</v>
      </c>
      <c r="D23" s="2">
        <v>10</v>
      </c>
      <c r="E23" s="3">
        <v>100000</v>
      </c>
      <c r="F23" s="7">
        <f>-C23/D23/E23</f>
        <v>0</v>
      </c>
    </row>
    <row r="24" spans="2:6" x14ac:dyDescent="0.3">
      <c r="B24" s="16" t="s">
        <v>21</v>
      </c>
      <c r="C24" s="2"/>
      <c r="D24" s="2"/>
      <c r="E24" s="2"/>
      <c r="F24" s="7"/>
    </row>
    <row r="25" spans="2:6" x14ac:dyDescent="0.3">
      <c r="B25" s="2" t="s">
        <v>22</v>
      </c>
      <c r="C25" s="3">
        <v>55000</v>
      </c>
      <c r="D25" s="2">
        <v>1.5</v>
      </c>
      <c r="E25" s="3">
        <v>100000</v>
      </c>
      <c r="F25" s="7">
        <f>C25*D25/E25</f>
        <v>0.82499999999999996</v>
      </c>
    </row>
    <row r="26" spans="2:6" x14ac:dyDescent="0.3">
      <c r="B26" s="2" t="s">
        <v>23</v>
      </c>
      <c r="C26" s="3">
        <v>3500</v>
      </c>
      <c r="D26" s="2"/>
      <c r="E26" s="3">
        <v>100000</v>
      </c>
      <c r="F26" s="7">
        <f>C26/E26</f>
        <v>3.5000000000000003E-2</v>
      </c>
    </row>
    <row r="27" spans="2:6" x14ac:dyDescent="0.3">
      <c r="B27" s="16" t="s">
        <v>24</v>
      </c>
      <c r="C27" s="3">
        <v>19000</v>
      </c>
      <c r="D27" s="2"/>
      <c r="E27" s="3">
        <v>100000</v>
      </c>
      <c r="F27" s="7">
        <f>C27/E27</f>
        <v>0.19</v>
      </c>
    </row>
    <row r="28" spans="2:6" x14ac:dyDescent="0.3">
      <c r="B28" s="16" t="s">
        <v>25</v>
      </c>
      <c r="C28" s="3">
        <v>11000</v>
      </c>
      <c r="D28" s="2"/>
      <c r="E28" s="3">
        <v>100000</v>
      </c>
      <c r="F28" s="7">
        <f>C28/E28</f>
        <v>0.11</v>
      </c>
    </row>
    <row r="29" spans="2:6" x14ac:dyDescent="0.3">
      <c r="B29" s="16" t="s">
        <v>26</v>
      </c>
      <c r="C29" s="3">
        <v>19000</v>
      </c>
      <c r="D29" s="2"/>
      <c r="E29" s="3">
        <v>100000</v>
      </c>
      <c r="F29" s="7">
        <f>C29/E29</f>
        <v>0.19</v>
      </c>
    </row>
    <row r="30" spans="2:6" x14ac:dyDescent="0.3">
      <c r="B30" s="16" t="s">
        <v>27</v>
      </c>
      <c r="C30" s="2"/>
      <c r="D30" s="2"/>
      <c r="E30" s="2"/>
      <c r="F30" s="13">
        <f>SUM(F6:F29)</f>
        <v>4.7594285714285727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Diesel</vt:lpstr>
      <vt:lpstr>LNG</vt:lpstr>
      <vt:lpstr>BioLNG</vt:lpstr>
      <vt:lpstr>HVO100</vt:lpstr>
      <vt:lpstr>Electricity</vt:lpstr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Agustin Vergniaud</dc:creator>
  <cp:lastModifiedBy>Agustin Vergniaud</cp:lastModifiedBy>
  <dcterms:created xsi:type="dcterms:W3CDTF">2024-12-23T13:41:26Z</dcterms:created>
  <dcterms:modified xsi:type="dcterms:W3CDTF">2024-12-23T17:24:46Z</dcterms:modified>
</cp:coreProperties>
</file>